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세계선교사역부\선교사현황\KMC 파송 선교사 현황\"/>
    </mc:Choice>
  </mc:AlternateContent>
  <xr:revisionPtr revIDLastSave="0" documentId="13_ncr:1_{91E08B1E-C717-4F41-8146-445B7C170E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선교사현황191231기준" sheetId="4" r:id="rId1"/>
  </sheets>
  <definedNames>
    <definedName name="_xlnm.Print_Area" localSheetId="0">선교사현황191231기준!$A$1:$L$39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O20" i="4"/>
  <c r="G27" i="4"/>
  <c r="L11" i="4"/>
  <c r="K11" i="4"/>
  <c r="D39" i="4"/>
  <c r="C39" i="4"/>
  <c r="D32" i="4"/>
  <c r="C32" i="4"/>
  <c r="D27" i="4"/>
  <c r="C27" i="4"/>
  <c r="L27" i="4"/>
  <c r="K27" i="4"/>
  <c r="H27" i="4"/>
  <c r="D21" i="4"/>
  <c r="C21" i="4"/>
  <c r="L21" i="4"/>
  <c r="K21" i="4"/>
  <c r="D15" i="4"/>
  <c r="C15" i="4"/>
  <c r="H13" i="4"/>
  <c r="G13" i="4"/>
  <c r="C10" i="4"/>
  <c r="H9" i="4"/>
  <c r="G9" i="4"/>
  <c r="L28" i="4"/>
  <c r="C42" i="4"/>
  <c r="C41" i="4"/>
  <c r="K28" i="4"/>
</calcChain>
</file>

<file path=xl/sharedStrings.xml><?xml version="1.0" encoding="utf-8"?>
<sst xmlns="http://schemas.openxmlformats.org/spreadsheetml/2006/main" count="158" uniqueCount="135">
  <si>
    <t>나라명</t>
  </si>
  <si>
    <t>가정</t>
    <phoneticPr fontId="3" type="noConversion"/>
  </si>
  <si>
    <t>인원</t>
  </si>
  <si>
    <t>가정</t>
    <phoneticPr fontId="3" type="noConversion"/>
  </si>
  <si>
    <t>가정</t>
    <phoneticPr fontId="3" type="noConversion"/>
  </si>
  <si>
    <t>동
북
아
시
아</t>
    <phoneticPr fontId="3" type="noConversion"/>
  </si>
  <si>
    <t>대만</t>
    <phoneticPr fontId="3" type="noConversion"/>
  </si>
  <si>
    <t>서  유  럽</t>
    <phoneticPr fontId="3" type="noConversion"/>
  </si>
  <si>
    <t>이탈리아</t>
    <phoneticPr fontId="3" type="noConversion"/>
  </si>
  <si>
    <t>토고</t>
  </si>
  <si>
    <t>몽골</t>
    <phoneticPr fontId="3" type="noConversion"/>
  </si>
  <si>
    <t>영국</t>
    <phoneticPr fontId="3" type="noConversion"/>
  </si>
  <si>
    <t>가나</t>
    <phoneticPr fontId="3" type="noConversion"/>
  </si>
  <si>
    <t>일본</t>
    <phoneticPr fontId="3" type="noConversion"/>
  </si>
  <si>
    <t>프랑스</t>
    <phoneticPr fontId="3" type="noConversion"/>
  </si>
  <si>
    <t>코트디부아르</t>
  </si>
  <si>
    <t>중국</t>
    <phoneticPr fontId="3" type="noConversion"/>
  </si>
  <si>
    <t>계</t>
  </si>
  <si>
    <t>마다가스카르</t>
    <phoneticPr fontId="3" type="noConversion"/>
  </si>
  <si>
    <t>계</t>
    <phoneticPr fontId="3" type="noConversion"/>
  </si>
  <si>
    <t>북
미</t>
    <phoneticPr fontId="3" type="noConversion"/>
  </si>
  <si>
    <t>미국</t>
    <phoneticPr fontId="3" type="noConversion"/>
  </si>
  <si>
    <t>중
동
및
북
아
프
리
카</t>
    <phoneticPr fontId="3" type="noConversion"/>
  </si>
  <si>
    <t>동
남
아
시
아</t>
    <phoneticPr fontId="3" type="noConversion"/>
  </si>
  <si>
    <t>말레이시아</t>
    <phoneticPr fontId="3" type="noConversion"/>
  </si>
  <si>
    <t>괌</t>
  </si>
  <si>
    <t>이스라엘</t>
  </si>
  <si>
    <t>싱가포르</t>
    <phoneticPr fontId="3" type="noConversion"/>
  </si>
  <si>
    <t>캐나다</t>
    <phoneticPr fontId="3" type="noConversion"/>
  </si>
  <si>
    <t>터키</t>
    <phoneticPr fontId="3" type="noConversion"/>
  </si>
  <si>
    <t>인도네시아</t>
    <phoneticPr fontId="3" type="noConversion"/>
  </si>
  <si>
    <t>모로코</t>
    <phoneticPr fontId="3" type="noConversion"/>
  </si>
  <si>
    <t>필리핀</t>
    <phoneticPr fontId="3" type="noConversion"/>
  </si>
  <si>
    <t>중
남
미</t>
    <phoneticPr fontId="3" type="noConversion"/>
  </si>
  <si>
    <t>멕시코</t>
    <phoneticPr fontId="3" type="noConversion"/>
  </si>
  <si>
    <t>요르단</t>
    <phoneticPr fontId="3" type="noConversion"/>
  </si>
  <si>
    <t>계</t>
    <phoneticPr fontId="3" type="noConversion"/>
  </si>
  <si>
    <t>과테말라</t>
    <phoneticPr fontId="3" type="noConversion"/>
  </si>
  <si>
    <t>아랍에미레이트</t>
    <phoneticPr fontId="3" type="noConversion"/>
  </si>
  <si>
    <t>인
도
차
이
나</t>
    <phoneticPr fontId="3" type="noConversion"/>
  </si>
  <si>
    <t>태국</t>
    <phoneticPr fontId="3" type="noConversion"/>
  </si>
  <si>
    <t>니카라과</t>
    <phoneticPr fontId="3" type="noConversion"/>
  </si>
  <si>
    <t>오만</t>
    <phoneticPr fontId="3" type="noConversion"/>
  </si>
  <si>
    <t>캄보디아</t>
    <phoneticPr fontId="3" type="noConversion"/>
  </si>
  <si>
    <t>온두라스</t>
    <phoneticPr fontId="3" type="noConversion"/>
  </si>
  <si>
    <t>이집트</t>
    <phoneticPr fontId="3" type="noConversion"/>
  </si>
  <si>
    <t>베트남</t>
    <phoneticPr fontId="3" type="noConversion"/>
  </si>
  <si>
    <t>도미니카공화국</t>
    <phoneticPr fontId="3" type="noConversion"/>
  </si>
  <si>
    <t>튀니지</t>
    <phoneticPr fontId="3" type="noConversion"/>
  </si>
  <si>
    <t>미얀마</t>
    <phoneticPr fontId="3" type="noConversion"/>
  </si>
  <si>
    <t>쿠바</t>
    <phoneticPr fontId="3" type="noConversion"/>
  </si>
  <si>
    <t>라오스</t>
    <phoneticPr fontId="3" type="noConversion"/>
  </si>
  <si>
    <t>에콰도르</t>
    <phoneticPr fontId="3" type="noConversion"/>
  </si>
  <si>
    <t>오
세
아
니
아</t>
    <phoneticPr fontId="3" type="noConversion"/>
  </si>
  <si>
    <t>파라과이</t>
    <phoneticPr fontId="3" type="noConversion"/>
  </si>
  <si>
    <t>뉴질랜드</t>
  </si>
  <si>
    <t>서
남
아
시
아</t>
    <phoneticPr fontId="3" type="noConversion"/>
  </si>
  <si>
    <t>네팔</t>
    <phoneticPr fontId="3" type="noConversion"/>
  </si>
  <si>
    <t>솔로문군도</t>
  </si>
  <si>
    <t>방글라데시</t>
    <phoneticPr fontId="3" type="noConversion"/>
  </si>
  <si>
    <t>페루</t>
    <phoneticPr fontId="3" type="noConversion"/>
  </si>
  <si>
    <t>호주</t>
    <phoneticPr fontId="3" type="noConversion"/>
  </si>
  <si>
    <t>스리랑카</t>
    <phoneticPr fontId="3" type="noConversion"/>
  </si>
  <si>
    <t>칠레</t>
    <phoneticPr fontId="3" type="noConversion"/>
  </si>
  <si>
    <t>피지</t>
    <phoneticPr fontId="3" type="noConversion"/>
  </si>
  <si>
    <t>인도</t>
    <phoneticPr fontId="3" type="noConversion"/>
  </si>
  <si>
    <t>브라질</t>
    <phoneticPr fontId="3" type="noConversion"/>
  </si>
  <si>
    <t>사이판</t>
    <phoneticPr fontId="3" type="noConversion"/>
  </si>
  <si>
    <t>파키스탄</t>
    <phoneticPr fontId="3" type="noConversion"/>
  </si>
  <si>
    <t>볼리비아</t>
    <phoneticPr fontId="3" type="noConversion"/>
  </si>
  <si>
    <t>계</t>
    <phoneticPr fontId="3" type="noConversion"/>
  </si>
  <si>
    <t>아
프
리
카</t>
    <phoneticPr fontId="3" type="noConversion"/>
  </si>
  <si>
    <t>중
앙
아
시
아</t>
    <phoneticPr fontId="3" type="noConversion"/>
  </si>
  <si>
    <t>우주베키스탄</t>
  </si>
  <si>
    <t>에티오피아</t>
    <phoneticPr fontId="3" type="noConversion"/>
  </si>
  <si>
    <t>카자흐스탄</t>
  </si>
  <si>
    <t>케냐</t>
    <phoneticPr fontId="3" type="noConversion"/>
  </si>
  <si>
    <t>키르키즈스탄</t>
  </si>
  <si>
    <t>탄자니아</t>
  </si>
  <si>
    <t>타지키스탄</t>
  </si>
  <si>
    <t>우간다</t>
    <phoneticPr fontId="3" type="noConversion"/>
  </si>
  <si>
    <t>르완다</t>
    <phoneticPr fontId="3" type="noConversion"/>
  </si>
  <si>
    <t>잠비아</t>
    <phoneticPr fontId="3" type="noConversion"/>
  </si>
  <si>
    <t>러
시
아
및
동
유
럽</t>
    <phoneticPr fontId="3" type="noConversion"/>
  </si>
  <si>
    <t>러시아</t>
    <phoneticPr fontId="3" type="noConversion"/>
  </si>
  <si>
    <t>남아프리카공화국</t>
    <phoneticPr fontId="3" type="noConversion"/>
  </si>
  <si>
    <t>루마니아</t>
  </si>
  <si>
    <t>레소토</t>
    <phoneticPr fontId="3" type="noConversion"/>
  </si>
  <si>
    <t>헝가리</t>
    <phoneticPr fontId="3" type="noConversion"/>
  </si>
  <si>
    <t>나미비아</t>
    <phoneticPr fontId="3" type="noConversion"/>
  </si>
  <si>
    <t>우크라이나</t>
  </si>
  <si>
    <t>모잠비크</t>
  </si>
  <si>
    <t>불가리아</t>
  </si>
  <si>
    <t>말라위</t>
    <phoneticPr fontId="3" type="noConversion"/>
  </si>
  <si>
    <t>조지아</t>
    <phoneticPr fontId="3" type="noConversion"/>
  </si>
  <si>
    <t>스와질랜드</t>
  </si>
  <si>
    <t>세네갈</t>
    <phoneticPr fontId="3" type="noConversion"/>
  </si>
  <si>
    <t>가정 수 :</t>
    <phoneticPr fontId="3" type="noConversion"/>
  </si>
  <si>
    <t>선교사 수 :</t>
    <phoneticPr fontId="3" type="noConversion"/>
  </si>
  <si>
    <t>모리타니아</t>
    <phoneticPr fontId="3" type="noConversion"/>
  </si>
  <si>
    <t>총계</t>
    <phoneticPr fontId="3" type="noConversion"/>
  </si>
  <si>
    <t>아르헨티나</t>
    <phoneticPr fontId="3" type="noConversion"/>
  </si>
  <si>
    <t>동북아시아</t>
    <phoneticPr fontId="3" type="noConversion"/>
  </si>
  <si>
    <t>동남아시아</t>
    <phoneticPr fontId="3" type="noConversion"/>
  </si>
  <si>
    <t>중국</t>
    <phoneticPr fontId="3" type="noConversion"/>
  </si>
  <si>
    <t>대만, 몽골, 일본</t>
    <phoneticPr fontId="3" type="noConversion"/>
  </si>
  <si>
    <t>필리핀</t>
    <phoneticPr fontId="3" type="noConversion"/>
  </si>
  <si>
    <t>동남아시아</t>
    <phoneticPr fontId="3" type="noConversion"/>
  </si>
  <si>
    <t>동북아시아</t>
    <phoneticPr fontId="3" type="noConversion"/>
  </si>
  <si>
    <t>인도차이나</t>
    <phoneticPr fontId="3" type="noConversion"/>
  </si>
  <si>
    <t>중앙아시아</t>
    <phoneticPr fontId="3" type="noConversion"/>
  </si>
  <si>
    <t>서유럽</t>
    <phoneticPr fontId="3" type="noConversion"/>
  </si>
  <si>
    <t>북미</t>
    <phoneticPr fontId="3" type="noConversion"/>
  </si>
  <si>
    <t>중남미</t>
    <phoneticPr fontId="3" type="noConversion"/>
  </si>
  <si>
    <t>아프리카</t>
    <phoneticPr fontId="3" type="noConversion"/>
  </si>
  <si>
    <t>중동 및 북아프리카</t>
    <phoneticPr fontId="3" type="noConversion"/>
  </si>
  <si>
    <t>오세아니아</t>
    <phoneticPr fontId="3" type="noConversion"/>
  </si>
  <si>
    <t>서남아시아</t>
    <phoneticPr fontId="3" type="noConversion"/>
  </si>
  <si>
    <t>러시아 및 동유럽</t>
    <phoneticPr fontId="3" type="noConversion"/>
  </si>
  <si>
    <t>서남아시아</t>
    <phoneticPr fontId="3" type="noConversion"/>
  </si>
  <si>
    <t>중앙아시아</t>
    <phoneticPr fontId="3" type="noConversion"/>
  </si>
  <si>
    <t>말레이시아, 싱가포르, 인도네시아</t>
    <phoneticPr fontId="3" type="noConversion"/>
  </si>
  <si>
    <t>나라 개수</t>
    <phoneticPr fontId="3" type="noConversion"/>
  </si>
  <si>
    <t>* 세계선교사회에서 결정한 지역 구분</t>
    <phoneticPr fontId="3" type="noConversion"/>
  </si>
  <si>
    <t>원로 선교사 있는 나라</t>
    <phoneticPr fontId="3" type="noConversion"/>
  </si>
  <si>
    <t>나라숫자</t>
    <phoneticPr fontId="3" type="noConversion"/>
  </si>
  <si>
    <t xml:space="preserve">                                                                              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</si>
  <si>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</si>
  <si>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                                       </t>
    <phoneticPr fontId="3" type="noConversion"/>
  </si>
  <si>
    <t xml:space="preserve">                                   </t>
    <phoneticPr fontId="3" type="noConversion"/>
  </si>
  <si>
    <t xml:space="preserve">    </t>
    <phoneticPr fontId="3" type="noConversion"/>
  </si>
  <si>
    <t>구분</t>
    <phoneticPr fontId="3" type="noConversion"/>
  </si>
  <si>
    <t>14개 지역 / 78개국                         725가정 / 1,293명</t>
    <phoneticPr fontId="3" type="noConversion"/>
  </si>
  <si>
    <t xml:space="preserve">KMC 파송 선교사 현황 (2019년) </t>
    <phoneticPr fontId="3" type="noConversion"/>
  </si>
  <si>
    <t>2019.12.31 기준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</si>
</sst>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FFD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3DCC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41" fontId="7" fillId="0" borderId="0" xfId="1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41" fontId="5" fillId="11" borderId="69" xfId="1" applyFont="1" applyFill="1" applyBorder="1" applyAlignment="1">
      <alignment horizontal="center" vertical="center" wrapText="1"/>
    </xf>
    <xf numFmtId="41" fontId="5" fillId="11" borderId="70" xfId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9" borderId="0" xfId="0" applyFont="1" applyFill="1" applyBorder="1" applyAlignment="1">
      <alignment horizontal="left" vertical="center"/>
    </xf>
    <xf numFmtId="0" fontId="7" fillId="9" borderId="0" xfId="0" applyFont="1" applyFill="1" applyBorder="1" applyAlignment="1">
      <alignment horizontal="center" vertical="center"/>
    </xf>
    <xf numFmtId="0" fontId="10" fillId="9" borderId="0" xfId="0" applyFont="1" applyFill="1">
      <alignment vertical="center"/>
    </xf>
    <xf numFmtId="0" fontId="7" fillId="9" borderId="0" xfId="0" applyFont="1" applyFill="1">
      <alignment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29" xfId="0" applyFont="1" applyFill="1" applyBorder="1">
      <alignment vertical="center"/>
    </xf>
    <xf numFmtId="0" fontId="10" fillId="9" borderId="29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0" fontId="7" fillId="12" borderId="45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0" fontId="7" fillId="12" borderId="80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 wrapText="1"/>
    </xf>
    <xf numFmtId="0" fontId="8" fillId="12" borderId="45" xfId="0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9" fillId="12" borderId="32" xfId="0" applyFont="1" applyFill="1" applyBorder="1" applyAlignment="1">
      <alignment horizontal="center" vertical="center"/>
    </xf>
    <xf numFmtId="0" fontId="9" fillId="12" borderId="48" xfId="0" applyFont="1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10" borderId="0" xfId="0" applyFont="1" applyFill="1" applyBorder="1" applyAlignment="1">
      <alignment horizontal="left" vertical="center"/>
    </xf>
    <xf numFmtId="0" fontId="14" fillId="10" borderId="0" xfId="0" applyFont="1" applyFill="1" applyBorder="1">
      <alignment vertical="center"/>
    </xf>
    <xf numFmtId="0" fontId="14" fillId="10" borderId="0" xfId="0" applyFont="1" applyFill="1">
      <alignment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 wrapText="1"/>
    </xf>
    <xf numFmtId="0" fontId="8" fillId="6" borderId="6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63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 vertical="center" wrapText="1"/>
    </xf>
    <xf numFmtId="0" fontId="8" fillId="6" borderId="66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76" xfId="0" applyFont="1" applyFill="1" applyBorder="1" applyAlignment="1">
      <alignment horizontal="center" vertical="center" wrapText="1"/>
    </xf>
    <xf numFmtId="0" fontId="8" fillId="6" borderId="77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0" fillId="6" borderId="78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7" fillId="6" borderId="0" xfId="0" applyFont="1" applyFill="1" applyBorder="1">
      <alignment vertical="center"/>
    </xf>
    <xf numFmtId="0" fontId="15" fillId="5" borderId="29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0" fillId="12" borderId="29" xfId="0" applyFill="1" applyBorder="1">
      <alignment vertical="center"/>
    </xf>
    <xf numFmtId="0" fontId="5" fillId="7" borderId="29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12" borderId="31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12" borderId="13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center" vertical="center" wrapText="1"/>
    </xf>
    <xf numFmtId="0" fontId="8" fillId="6" borderId="73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12" borderId="74" xfId="0" applyFont="1" applyFill="1" applyBorder="1" applyAlignment="1">
      <alignment horizontal="center" vertical="center" wrapText="1"/>
    </xf>
    <xf numFmtId="0" fontId="18" fillId="6" borderId="74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7" fillId="12" borderId="79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7" fillId="6" borderId="71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 wrapText="1"/>
    </xf>
    <xf numFmtId="0" fontId="19" fillId="6" borderId="46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9" fillId="6" borderId="56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5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</cellXfs>
  <cellStyles count="3">
    <cellStyle name="쉼표 [0]" xfId="1" builtinId="6"/>
    <cellStyle name="표준" xfId="0" builtinId="0"/>
    <cellStyle name="표준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zoomScaleNormal="100" workbookViewId="0">
      <selection activeCell="O22" sqref="O22"/>
    </sheetView>
  </sheetViews>
  <sheetFormatPr defaultRowHeight="16.5"/>
  <cols>
    <col min="1" max="1" width="5" customWidth="1"/>
    <col min="2" max="2" width="10.75" customWidth="1"/>
    <col min="3" max="4" width="7.5" customWidth="1"/>
    <col min="5" max="5" width="4.25" customWidth="1"/>
    <col min="6" max="6" width="12.25" customWidth="1"/>
    <col min="7" max="8" width="7.5" customWidth="1"/>
    <col min="9" max="9" width="4.25" customWidth="1"/>
    <col min="10" max="10" width="11" customWidth="1"/>
    <col min="11" max="12" width="7.5" customWidth="1"/>
    <col min="13" max="13" width="3" customWidth="1"/>
    <col min="14" max="14" width="12.125" customWidth="1"/>
    <col min="15" max="15" width="7.625" customWidth="1"/>
    <col min="16" max="16" width="3.375" customWidth="1"/>
    <col min="17" max="17" width="5.625" customWidth="1"/>
    <col min="18" max="18" width="11" customWidth="1"/>
  </cols>
  <sheetData>
    <row r="1" spans="1:22" ht="17.25">
      <c r="A1" s="163" t="s">
        <v>133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22" ht="6.75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22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134</v>
      </c>
    </row>
    <row r="4" spans="1:22" ht="6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22" ht="19.5" customHeight="1" thickBot="1">
      <c r="A5" s="3" t="s">
        <v>131</v>
      </c>
      <c r="B5" s="4" t="s">
        <v>0</v>
      </c>
      <c r="C5" s="5" t="s">
        <v>1</v>
      </c>
      <c r="D5" s="6" t="s">
        <v>2</v>
      </c>
      <c r="E5" s="3" t="s">
        <v>131</v>
      </c>
      <c r="F5" s="7" t="s">
        <v>0</v>
      </c>
      <c r="G5" s="8" t="s">
        <v>3</v>
      </c>
      <c r="H5" s="9" t="s">
        <v>2</v>
      </c>
      <c r="I5" s="10" t="s">
        <v>131</v>
      </c>
      <c r="J5" s="11" t="s">
        <v>0</v>
      </c>
      <c r="K5" s="12" t="s">
        <v>4</v>
      </c>
      <c r="L5" s="13" t="s">
        <v>2</v>
      </c>
    </row>
    <row r="6" spans="1:22" ht="19.5" customHeight="1">
      <c r="A6" s="164" t="s">
        <v>5</v>
      </c>
      <c r="B6" s="130" t="s">
        <v>6</v>
      </c>
      <c r="C6" s="77">
        <v>15</v>
      </c>
      <c r="D6" s="78">
        <v>26</v>
      </c>
      <c r="E6" s="167" t="s">
        <v>7</v>
      </c>
      <c r="F6" s="154" t="s">
        <v>8</v>
      </c>
      <c r="G6" s="108">
        <v>1</v>
      </c>
      <c r="H6" s="109">
        <v>2</v>
      </c>
      <c r="I6" s="170"/>
      <c r="J6" s="154" t="s">
        <v>96</v>
      </c>
      <c r="K6" s="108">
        <v>2</v>
      </c>
      <c r="L6" s="109">
        <v>4</v>
      </c>
      <c r="Q6" s="74" t="s">
        <v>123</v>
      </c>
      <c r="R6" s="76"/>
      <c r="S6" s="75"/>
      <c r="T6" s="75"/>
    </row>
    <row r="7" spans="1:22" ht="19.5" customHeight="1">
      <c r="A7" s="165"/>
      <c r="B7" s="131" t="s">
        <v>10</v>
      </c>
      <c r="C7" s="64">
        <v>18</v>
      </c>
      <c r="D7" s="65">
        <v>29</v>
      </c>
      <c r="E7" s="168"/>
      <c r="F7" s="155" t="s">
        <v>11</v>
      </c>
      <c r="G7" s="110">
        <v>1</v>
      </c>
      <c r="H7" s="111">
        <v>1</v>
      </c>
      <c r="I7" s="171"/>
      <c r="J7" s="156" t="s">
        <v>9</v>
      </c>
      <c r="K7" s="92">
        <v>2</v>
      </c>
      <c r="L7" s="112">
        <v>4</v>
      </c>
      <c r="N7" s="43" t="s">
        <v>131</v>
      </c>
      <c r="O7" s="51" t="s">
        <v>125</v>
      </c>
      <c r="Q7" s="129">
        <v>1</v>
      </c>
      <c r="R7" s="53" t="s">
        <v>104</v>
      </c>
    </row>
    <row r="8" spans="1:22" ht="19.5" customHeight="1" thickBot="1">
      <c r="A8" s="165"/>
      <c r="B8" s="131" t="s">
        <v>13</v>
      </c>
      <c r="C8" s="64">
        <v>45</v>
      </c>
      <c r="D8" s="65">
        <v>79</v>
      </c>
      <c r="E8" s="168"/>
      <c r="F8" s="156" t="s">
        <v>14</v>
      </c>
      <c r="G8" s="92">
        <v>1</v>
      </c>
      <c r="H8" s="112">
        <v>2</v>
      </c>
      <c r="I8" s="171"/>
      <c r="J8" s="156" t="s">
        <v>12</v>
      </c>
      <c r="K8" s="92">
        <v>1</v>
      </c>
      <c r="L8" s="112">
        <v>2</v>
      </c>
      <c r="N8" s="43" t="s">
        <v>102</v>
      </c>
      <c r="O8" s="52">
        <v>4</v>
      </c>
      <c r="Q8" s="129">
        <v>2</v>
      </c>
      <c r="R8" s="53" t="s">
        <v>108</v>
      </c>
      <c r="S8" s="49" t="s">
        <v>105</v>
      </c>
      <c r="T8" s="50"/>
    </row>
    <row r="9" spans="1:22" ht="19.5" customHeight="1" thickBot="1">
      <c r="A9" s="165"/>
      <c r="B9" s="132" t="s">
        <v>16</v>
      </c>
      <c r="C9" s="79">
        <v>107</v>
      </c>
      <c r="D9" s="80">
        <v>189</v>
      </c>
      <c r="E9" s="169"/>
      <c r="F9" s="14" t="s">
        <v>17</v>
      </c>
      <c r="G9" s="15">
        <f>SUM(G6:G8)</f>
        <v>3</v>
      </c>
      <c r="H9" s="16">
        <f>SUM(H6:H8)</f>
        <v>5</v>
      </c>
      <c r="I9" s="171"/>
      <c r="J9" s="156" t="s">
        <v>15</v>
      </c>
      <c r="K9" s="92">
        <v>1</v>
      </c>
      <c r="L9" s="112">
        <v>2</v>
      </c>
      <c r="N9" s="43" t="s">
        <v>103</v>
      </c>
      <c r="O9" s="52">
        <v>4</v>
      </c>
      <c r="Q9" s="129">
        <v>3</v>
      </c>
      <c r="R9" s="53" t="s">
        <v>106</v>
      </c>
      <c r="S9" s="46"/>
      <c r="T9" s="46"/>
      <c r="U9" s="46"/>
      <c r="V9" s="46"/>
    </row>
    <row r="10" spans="1:22" ht="19.5" customHeight="1" thickBot="1">
      <c r="A10" s="166"/>
      <c r="B10" s="66" t="s">
        <v>19</v>
      </c>
      <c r="C10" s="67">
        <f>SUM(C6:C9)</f>
        <v>185</v>
      </c>
      <c r="D10" s="68">
        <f>SUM(D6:D9)</f>
        <v>323</v>
      </c>
      <c r="E10" s="167" t="s">
        <v>20</v>
      </c>
      <c r="F10" s="137" t="s">
        <v>21</v>
      </c>
      <c r="G10" s="86">
        <v>13</v>
      </c>
      <c r="H10" s="96">
        <v>24</v>
      </c>
      <c r="I10" s="171"/>
      <c r="J10" s="157" t="s">
        <v>18</v>
      </c>
      <c r="K10" s="113">
        <v>2</v>
      </c>
      <c r="L10" s="114">
        <v>3</v>
      </c>
      <c r="N10" s="43" t="s">
        <v>109</v>
      </c>
      <c r="O10" s="52">
        <v>5</v>
      </c>
      <c r="Q10" s="129">
        <v>4</v>
      </c>
      <c r="R10" s="53" t="s">
        <v>107</v>
      </c>
      <c r="S10" s="47" t="s">
        <v>121</v>
      </c>
      <c r="T10" s="48"/>
      <c r="U10" s="50"/>
      <c r="V10" s="46"/>
    </row>
    <row r="11" spans="1:22" ht="19.5" customHeight="1" thickBot="1">
      <c r="A11" s="167" t="s">
        <v>23</v>
      </c>
      <c r="B11" s="133" t="s">
        <v>24</v>
      </c>
      <c r="C11" s="81">
        <v>31</v>
      </c>
      <c r="D11" s="82">
        <v>59</v>
      </c>
      <c r="E11" s="168"/>
      <c r="F11" s="138" t="s">
        <v>25</v>
      </c>
      <c r="G11" s="88">
        <v>2</v>
      </c>
      <c r="H11" s="97">
        <v>3</v>
      </c>
      <c r="I11" s="172"/>
      <c r="J11" s="19" t="s">
        <v>17</v>
      </c>
      <c r="K11" s="20">
        <f>SUM(G28:G39,K6:K10)</f>
        <v>62</v>
      </c>
      <c r="L11" s="21">
        <f>SUM(H28:H39,L6:L10)</f>
        <v>108</v>
      </c>
      <c r="N11" s="43" t="s">
        <v>117</v>
      </c>
      <c r="O11" s="52">
        <v>5</v>
      </c>
      <c r="Q11" s="129">
        <v>5</v>
      </c>
      <c r="R11" s="53" t="s">
        <v>109</v>
      </c>
      <c r="U11" s="126"/>
      <c r="V11" s="124"/>
    </row>
    <row r="12" spans="1:22" ht="19.5" customHeight="1" thickBot="1">
      <c r="A12" s="168"/>
      <c r="B12" s="134" t="s">
        <v>27</v>
      </c>
      <c r="C12" s="83">
        <v>6</v>
      </c>
      <c r="D12" s="84">
        <v>11</v>
      </c>
      <c r="E12" s="168"/>
      <c r="F12" s="140" t="s">
        <v>28</v>
      </c>
      <c r="G12" s="90">
        <v>2</v>
      </c>
      <c r="H12" s="107">
        <v>4</v>
      </c>
      <c r="I12" s="167" t="s">
        <v>22</v>
      </c>
      <c r="J12" s="115" t="s">
        <v>26</v>
      </c>
      <c r="K12" s="116">
        <v>1</v>
      </c>
      <c r="L12" s="97">
        <v>2</v>
      </c>
      <c r="N12" s="43" t="s">
        <v>110</v>
      </c>
      <c r="O12" s="52">
        <v>4</v>
      </c>
      <c r="Q12" s="129">
        <v>6</v>
      </c>
      <c r="R12" s="53" t="s">
        <v>119</v>
      </c>
    </row>
    <row r="13" spans="1:22" ht="19.5" customHeight="1" thickBot="1">
      <c r="A13" s="168"/>
      <c r="B13" s="134" t="s">
        <v>30</v>
      </c>
      <c r="C13" s="83">
        <v>25</v>
      </c>
      <c r="D13" s="84">
        <v>45</v>
      </c>
      <c r="E13" s="169"/>
      <c r="F13" s="22" t="s">
        <v>17</v>
      </c>
      <c r="G13" s="23">
        <f>SUM(G10:G12)</f>
        <v>17</v>
      </c>
      <c r="H13" s="24">
        <f>SUM(H10:H12)</f>
        <v>31</v>
      </c>
      <c r="I13" s="168"/>
      <c r="J13" s="115" t="s">
        <v>29</v>
      </c>
      <c r="K13" s="117">
        <v>10</v>
      </c>
      <c r="L13" s="97">
        <v>16</v>
      </c>
      <c r="N13" s="125" t="s">
        <v>118</v>
      </c>
      <c r="O13" s="52">
        <v>6</v>
      </c>
      <c r="Q13" s="129">
        <v>7</v>
      </c>
      <c r="R13" s="53" t="s">
        <v>120</v>
      </c>
    </row>
    <row r="14" spans="1:22" ht="19.5" customHeight="1" thickBot="1">
      <c r="A14" s="168"/>
      <c r="B14" s="135" t="s">
        <v>32</v>
      </c>
      <c r="C14" s="69">
        <v>75</v>
      </c>
      <c r="D14" s="70">
        <v>133</v>
      </c>
      <c r="E14" s="167" t="s">
        <v>33</v>
      </c>
      <c r="F14" s="148" t="s">
        <v>34</v>
      </c>
      <c r="G14" s="103">
        <v>5</v>
      </c>
      <c r="H14" s="104">
        <v>10</v>
      </c>
      <c r="I14" s="168"/>
      <c r="J14" s="158" t="s">
        <v>99</v>
      </c>
      <c r="K14" s="110">
        <v>1</v>
      </c>
      <c r="L14" s="118">
        <v>1</v>
      </c>
      <c r="N14" s="43" t="s">
        <v>111</v>
      </c>
      <c r="O14" s="52">
        <v>3</v>
      </c>
      <c r="Q14" s="129">
        <v>8</v>
      </c>
      <c r="R14" s="55" t="s">
        <v>118</v>
      </c>
    </row>
    <row r="15" spans="1:22" ht="19.5" customHeight="1" thickBot="1">
      <c r="A15" s="169"/>
      <c r="B15" s="66" t="s">
        <v>36</v>
      </c>
      <c r="C15" s="67">
        <f>SUM(C11:C14)</f>
        <v>137</v>
      </c>
      <c r="D15" s="68">
        <f>SUM(D11:D14)</f>
        <v>248</v>
      </c>
      <c r="E15" s="168"/>
      <c r="F15" s="149" t="s">
        <v>37</v>
      </c>
      <c r="G15" s="56">
        <v>4</v>
      </c>
      <c r="H15" s="59">
        <v>5</v>
      </c>
      <c r="I15" s="168"/>
      <c r="J15" s="115" t="s">
        <v>31</v>
      </c>
      <c r="K15" s="117">
        <v>2</v>
      </c>
      <c r="L15" s="97">
        <v>3</v>
      </c>
      <c r="N15" s="43" t="s">
        <v>112</v>
      </c>
      <c r="O15" s="52">
        <v>3</v>
      </c>
      <c r="Q15" s="129">
        <v>9</v>
      </c>
      <c r="R15" s="54" t="s">
        <v>111</v>
      </c>
    </row>
    <row r="16" spans="1:22" ht="19.5" customHeight="1">
      <c r="A16" s="167" t="s">
        <v>39</v>
      </c>
      <c r="B16" s="136" t="s">
        <v>40</v>
      </c>
      <c r="C16" s="71">
        <v>38</v>
      </c>
      <c r="D16" s="72">
        <v>69</v>
      </c>
      <c r="E16" s="168"/>
      <c r="F16" s="150" t="s">
        <v>41</v>
      </c>
      <c r="G16" s="100">
        <v>1</v>
      </c>
      <c r="H16" s="101">
        <v>1</v>
      </c>
      <c r="I16" s="168"/>
      <c r="J16" s="115" t="s">
        <v>35</v>
      </c>
      <c r="K16" s="117">
        <v>2</v>
      </c>
      <c r="L16" s="97">
        <v>3</v>
      </c>
      <c r="N16" s="43" t="s">
        <v>113</v>
      </c>
      <c r="O16" s="52">
        <v>13</v>
      </c>
      <c r="Q16" s="129">
        <v>10</v>
      </c>
      <c r="R16" s="54" t="s">
        <v>112</v>
      </c>
    </row>
    <row r="17" spans="1:21" ht="19.5" customHeight="1">
      <c r="A17" s="168"/>
      <c r="B17" s="131" t="s">
        <v>43</v>
      </c>
      <c r="C17" s="64">
        <v>39</v>
      </c>
      <c r="D17" s="65">
        <v>73</v>
      </c>
      <c r="E17" s="168"/>
      <c r="F17" s="150" t="s">
        <v>44</v>
      </c>
      <c r="G17" s="100">
        <v>1</v>
      </c>
      <c r="H17" s="101">
        <v>2</v>
      </c>
      <c r="I17" s="168"/>
      <c r="J17" s="159" t="s">
        <v>38</v>
      </c>
      <c r="K17" s="117">
        <v>1</v>
      </c>
      <c r="L17" s="97">
        <v>2</v>
      </c>
      <c r="N17" s="43" t="s">
        <v>114</v>
      </c>
      <c r="O17" s="52">
        <v>17</v>
      </c>
      <c r="Q17" s="129">
        <v>11</v>
      </c>
      <c r="R17" s="54" t="s">
        <v>113</v>
      </c>
    </row>
    <row r="18" spans="1:21" ht="19.5" customHeight="1">
      <c r="A18" s="168"/>
      <c r="B18" s="131" t="s">
        <v>46</v>
      </c>
      <c r="C18" s="64">
        <v>12</v>
      </c>
      <c r="D18" s="65">
        <v>23</v>
      </c>
      <c r="E18" s="168"/>
      <c r="F18" s="151" t="s">
        <v>47</v>
      </c>
      <c r="G18" s="100">
        <v>2</v>
      </c>
      <c r="H18" s="101">
        <v>3</v>
      </c>
      <c r="I18" s="168"/>
      <c r="J18" s="115" t="s">
        <v>42</v>
      </c>
      <c r="K18" s="117">
        <v>1</v>
      </c>
      <c r="L18" s="97">
        <v>2</v>
      </c>
      <c r="N18" s="125" t="s">
        <v>115</v>
      </c>
      <c r="O18" s="52">
        <v>9</v>
      </c>
      <c r="Q18" s="129">
        <v>12</v>
      </c>
      <c r="R18" s="54" t="s">
        <v>114</v>
      </c>
    </row>
    <row r="19" spans="1:21" ht="19.5" customHeight="1">
      <c r="A19" s="168"/>
      <c r="B19" s="134" t="s">
        <v>49</v>
      </c>
      <c r="C19" s="83">
        <v>13</v>
      </c>
      <c r="D19" s="85">
        <v>22</v>
      </c>
      <c r="E19" s="168"/>
      <c r="F19" s="150" t="s">
        <v>50</v>
      </c>
      <c r="G19" s="100">
        <v>5</v>
      </c>
      <c r="H19" s="101">
        <v>10</v>
      </c>
      <c r="I19" s="168"/>
      <c r="J19" s="160" t="s">
        <v>45</v>
      </c>
      <c r="K19" s="116">
        <v>5</v>
      </c>
      <c r="L19" s="119">
        <v>9</v>
      </c>
      <c r="N19" s="43" t="s">
        <v>116</v>
      </c>
      <c r="O19" s="52">
        <v>5</v>
      </c>
      <c r="Q19" s="129">
        <v>13</v>
      </c>
      <c r="R19" s="55" t="s">
        <v>115</v>
      </c>
    </row>
    <row r="20" spans="1:21" ht="19.5" customHeight="1" thickBot="1">
      <c r="A20" s="168"/>
      <c r="B20" s="132" t="s">
        <v>51</v>
      </c>
      <c r="C20" s="79">
        <v>17</v>
      </c>
      <c r="D20" s="80">
        <v>30</v>
      </c>
      <c r="E20" s="168"/>
      <c r="F20" s="150" t="s">
        <v>52</v>
      </c>
      <c r="G20" s="100">
        <v>1</v>
      </c>
      <c r="H20" s="102">
        <v>2</v>
      </c>
      <c r="I20" s="168"/>
      <c r="J20" s="115" t="s">
        <v>48</v>
      </c>
      <c r="K20" s="117">
        <v>2</v>
      </c>
      <c r="L20" s="97">
        <v>3</v>
      </c>
      <c r="N20" s="128" t="s">
        <v>122</v>
      </c>
      <c r="O20" s="128">
        <f>SUM(O8:O19)</f>
        <v>78</v>
      </c>
      <c r="Q20" s="129">
        <v>14</v>
      </c>
      <c r="R20" s="54" t="s">
        <v>116</v>
      </c>
    </row>
    <row r="21" spans="1:21" ht="19.5" customHeight="1" thickBot="1">
      <c r="A21" s="169"/>
      <c r="B21" s="66" t="s">
        <v>19</v>
      </c>
      <c r="C21" s="67">
        <f>SUM(C16:C20)</f>
        <v>119</v>
      </c>
      <c r="D21" s="68">
        <f>SUM(D16:D20)</f>
        <v>217</v>
      </c>
      <c r="E21" s="168"/>
      <c r="F21" s="150" t="s">
        <v>54</v>
      </c>
      <c r="G21" s="100">
        <v>4</v>
      </c>
      <c r="H21" s="102">
        <v>8</v>
      </c>
      <c r="I21" s="169"/>
      <c r="J21" s="25" t="s">
        <v>17</v>
      </c>
      <c r="K21" s="26">
        <f>SUM(K12:K20)</f>
        <v>25</v>
      </c>
      <c r="L21" s="16">
        <f>SUM(L12:L20)</f>
        <v>41</v>
      </c>
    </row>
    <row r="22" spans="1:21" ht="19.5" customHeight="1">
      <c r="A22" s="167" t="s">
        <v>56</v>
      </c>
      <c r="B22" s="133" t="s">
        <v>57</v>
      </c>
      <c r="C22" s="81">
        <v>23</v>
      </c>
      <c r="D22" s="82">
        <v>41</v>
      </c>
      <c r="E22" s="168"/>
      <c r="F22" s="152" t="s">
        <v>101</v>
      </c>
      <c r="G22" s="60">
        <v>1</v>
      </c>
      <c r="H22" s="61">
        <v>2</v>
      </c>
      <c r="I22" s="167" t="s">
        <v>53</v>
      </c>
      <c r="J22" s="161" t="s">
        <v>55</v>
      </c>
      <c r="K22" s="120">
        <v>3</v>
      </c>
      <c r="L22" s="121">
        <v>5</v>
      </c>
    </row>
    <row r="23" spans="1:21" ht="19.5" customHeight="1">
      <c r="A23" s="168"/>
      <c r="B23" s="134" t="s">
        <v>59</v>
      </c>
      <c r="C23" s="83">
        <v>9</v>
      </c>
      <c r="D23" s="84">
        <v>14</v>
      </c>
      <c r="E23" s="168"/>
      <c r="F23" s="150" t="s">
        <v>60</v>
      </c>
      <c r="G23" s="100">
        <v>2</v>
      </c>
      <c r="H23" s="102">
        <v>4</v>
      </c>
      <c r="I23" s="168"/>
      <c r="J23" s="115" t="s">
        <v>58</v>
      </c>
      <c r="K23" s="122">
        <v>1</v>
      </c>
      <c r="L23" s="97">
        <v>2</v>
      </c>
    </row>
    <row r="24" spans="1:21" ht="19.5" customHeight="1">
      <c r="A24" s="168"/>
      <c r="B24" s="134" t="s">
        <v>62</v>
      </c>
      <c r="C24" s="83">
        <v>15</v>
      </c>
      <c r="D24" s="84">
        <v>27</v>
      </c>
      <c r="E24" s="168"/>
      <c r="F24" s="150" t="s">
        <v>63</v>
      </c>
      <c r="G24" s="100">
        <v>1</v>
      </c>
      <c r="H24" s="102">
        <v>2</v>
      </c>
      <c r="I24" s="168"/>
      <c r="J24" s="115" t="s">
        <v>61</v>
      </c>
      <c r="K24" s="122">
        <v>7</v>
      </c>
      <c r="L24" s="97">
        <v>14</v>
      </c>
    </row>
    <row r="25" spans="1:21" ht="19.5" customHeight="1">
      <c r="A25" s="168"/>
      <c r="B25" s="134" t="s">
        <v>65</v>
      </c>
      <c r="C25" s="83">
        <v>38</v>
      </c>
      <c r="D25" s="84">
        <v>68</v>
      </c>
      <c r="E25" s="168"/>
      <c r="F25" s="150" t="s">
        <v>66</v>
      </c>
      <c r="G25" s="100">
        <v>2</v>
      </c>
      <c r="H25" s="102">
        <v>4</v>
      </c>
      <c r="I25" s="168"/>
      <c r="J25" s="115" t="s">
        <v>64</v>
      </c>
      <c r="K25" s="122">
        <v>3</v>
      </c>
      <c r="L25" s="97">
        <v>6</v>
      </c>
    </row>
    <row r="26" spans="1:21" ht="19.5" customHeight="1" thickBot="1">
      <c r="A26" s="168"/>
      <c r="B26" s="132" t="s">
        <v>68</v>
      </c>
      <c r="C26" s="79">
        <v>5</v>
      </c>
      <c r="D26" s="80">
        <v>10</v>
      </c>
      <c r="E26" s="169"/>
      <c r="F26" s="153" t="s">
        <v>69</v>
      </c>
      <c r="G26" s="105">
        <v>1</v>
      </c>
      <c r="H26" s="106">
        <v>2</v>
      </c>
      <c r="I26" s="168"/>
      <c r="J26" s="162" t="s">
        <v>67</v>
      </c>
      <c r="K26" s="123">
        <v>1</v>
      </c>
      <c r="L26" s="107">
        <v>2</v>
      </c>
    </row>
    <row r="27" spans="1:21" ht="19.5" customHeight="1" thickBot="1">
      <c r="A27" s="169"/>
      <c r="B27" s="17" t="s">
        <v>70</v>
      </c>
      <c r="C27" s="18">
        <f>SUM(C22:C26)</f>
        <v>90</v>
      </c>
      <c r="D27" s="30">
        <f>SUM(D22:D26)</f>
        <v>160</v>
      </c>
      <c r="E27" s="167" t="s">
        <v>71</v>
      </c>
      <c r="F27" s="31" t="s">
        <v>17</v>
      </c>
      <c r="G27" s="32">
        <f>SUM(G14:G26)</f>
        <v>30</v>
      </c>
      <c r="H27" s="33">
        <f>SUM(H14:H26)</f>
        <v>55</v>
      </c>
      <c r="I27" s="169"/>
      <c r="J27" s="27" t="s">
        <v>17</v>
      </c>
      <c r="K27" s="28">
        <f>SUM(K22:K26)</f>
        <v>15</v>
      </c>
      <c r="L27" s="29">
        <f>SUM(L22:L26)</f>
        <v>29</v>
      </c>
      <c r="T27" t="s">
        <v>127</v>
      </c>
    </row>
    <row r="28" spans="1:21" ht="19.5" customHeight="1" thickBot="1">
      <c r="A28" s="167" t="s">
        <v>72</v>
      </c>
      <c r="B28" s="137" t="s">
        <v>73</v>
      </c>
      <c r="C28" s="86">
        <v>1</v>
      </c>
      <c r="D28" s="87">
        <v>2</v>
      </c>
      <c r="E28" s="168"/>
      <c r="F28" s="143" t="s">
        <v>74</v>
      </c>
      <c r="G28" s="86">
        <v>1</v>
      </c>
      <c r="H28" s="96">
        <v>1</v>
      </c>
      <c r="I28" s="182" t="s">
        <v>100</v>
      </c>
      <c r="J28" s="183"/>
      <c r="K28" s="44">
        <f>SUM(C10,C15,C21,C27,C32,C39,G9,G13,G27,K11,K21,K27)</f>
        <v>725</v>
      </c>
      <c r="L28" s="45">
        <f>SUM(D10,D15,D21,D27,D32,D39,H9,H13,H27,L11,L21,L27)</f>
        <v>1293</v>
      </c>
    </row>
    <row r="29" spans="1:21" ht="19.5" customHeight="1">
      <c r="A29" s="168"/>
      <c r="B29" s="138" t="s">
        <v>75</v>
      </c>
      <c r="C29" s="88">
        <v>7</v>
      </c>
      <c r="D29" s="89">
        <v>14</v>
      </c>
      <c r="E29" s="168"/>
      <c r="F29" s="144" t="s">
        <v>76</v>
      </c>
      <c r="G29" s="88">
        <v>11</v>
      </c>
      <c r="H29" s="97">
        <v>19</v>
      </c>
      <c r="I29" s="173" t="s">
        <v>132</v>
      </c>
      <c r="J29" s="174"/>
      <c r="K29" s="174"/>
      <c r="L29" s="175"/>
    </row>
    <row r="30" spans="1:21" ht="19.5" customHeight="1">
      <c r="A30" s="168"/>
      <c r="B30" s="138" t="s">
        <v>77</v>
      </c>
      <c r="C30" s="88">
        <v>8</v>
      </c>
      <c r="D30" s="89">
        <v>15</v>
      </c>
      <c r="E30" s="168"/>
      <c r="F30" s="145" t="s">
        <v>78</v>
      </c>
      <c r="G30" s="62">
        <v>11</v>
      </c>
      <c r="H30" s="63">
        <v>17</v>
      </c>
      <c r="I30" s="176"/>
      <c r="J30" s="177"/>
      <c r="K30" s="177"/>
      <c r="L30" s="178"/>
      <c r="U30" t="s">
        <v>130</v>
      </c>
    </row>
    <row r="31" spans="1:21" ht="19.5" customHeight="1" thickBot="1">
      <c r="A31" s="168"/>
      <c r="B31" s="138" t="s">
        <v>79</v>
      </c>
      <c r="C31" s="88">
        <v>2</v>
      </c>
      <c r="D31" s="89">
        <v>4</v>
      </c>
      <c r="E31" s="168"/>
      <c r="F31" s="144" t="s">
        <v>80</v>
      </c>
      <c r="G31" s="88">
        <v>2</v>
      </c>
      <c r="H31" s="97">
        <v>4</v>
      </c>
      <c r="I31" s="176"/>
      <c r="J31" s="177"/>
      <c r="K31" s="177"/>
      <c r="L31" s="178"/>
      <c r="T31" t="s">
        <v>129</v>
      </c>
    </row>
    <row r="32" spans="1:21" ht="19.5" customHeight="1" thickBot="1">
      <c r="A32" s="169"/>
      <c r="B32" s="34" t="s">
        <v>17</v>
      </c>
      <c r="C32" s="15">
        <f>SUM(C28:C31)</f>
        <v>18</v>
      </c>
      <c r="D32" s="35">
        <f>SUM(D28:D31)</f>
        <v>35</v>
      </c>
      <c r="E32" s="168"/>
      <c r="F32" s="144" t="s">
        <v>81</v>
      </c>
      <c r="G32" s="88">
        <v>2</v>
      </c>
      <c r="H32" s="97">
        <v>3</v>
      </c>
      <c r="I32" s="176"/>
      <c r="J32" s="177"/>
      <c r="K32" s="177"/>
      <c r="L32" s="178"/>
    </row>
    <row r="33" spans="1:21" ht="19.5" customHeight="1">
      <c r="A33" s="184" t="s">
        <v>83</v>
      </c>
      <c r="B33" s="139" t="s">
        <v>84</v>
      </c>
      <c r="C33" s="57">
        <v>13</v>
      </c>
      <c r="D33" s="58">
        <v>23</v>
      </c>
      <c r="E33" s="168"/>
      <c r="F33" s="144" t="s">
        <v>82</v>
      </c>
      <c r="G33" s="88">
        <v>3</v>
      </c>
      <c r="H33" s="97">
        <v>5</v>
      </c>
      <c r="I33" s="176"/>
      <c r="J33" s="177"/>
      <c r="K33" s="177"/>
      <c r="L33" s="178"/>
      <c r="U33" t="s">
        <v>128</v>
      </c>
    </row>
    <row r="34" spans="1:21" ht="19.5" customHeight="1">
      <c r="A34" s="185"/>
      <c r="B34" s="138" t="s">
        <v>86</v>
      </c>
      <c r="C34" s="88">
        <v>3</v>
      </c>
      <c r="D34" s="89">
        <v>4</v>
      </c>
      <c r="E34" s="168"/>
      <c r="F34" s="146" t="s">
        <v>85</v>
      </c>
      <c r="G34" s="88">
        <v>14</v>
      </c>
      <c r="H34" s="97">
        <v>25</v>
      </c>
      <c r="I34" s="176"/>
      <c r="J34" s="177"/>
      <c r="K34" s="177"/>
      <c r="L34" s="178"/>
    </row>
    <row r="35" spans="1:21" ht="19.5" customHeight="1">
      <c r="A35" s="185"/>
      <c r="B35" s="138" t="s">
        <v>88</v>
      </c>
      <c r="C35" s="88">
        <v>1</v>
      </c>
      <c r="D35" s="89">
        <v>2</v>
      </c>
      <c r="E35" s="168"/>
      <c r="F35" s="144" t="s">
        <v>87</v>
      </c>
      <c r="G35" s="88">
        <v>1</v>
      </c>
      <c r="H35" s="97">
        <v>2</v>
      </c>
      <c r="I35" s="176"/>
      <c r="J35" s="177"/>
      <c r="K35" s="177"/>
      <c r="L35" s="178"/>
    </row>
    <row r="36" spans="1:21" ht="19.5" customHeight="1">
      <c r="A36" s="185"/>
      <c r="B36" s="140" t="s">
        <v>90</v>
      </c>
      <c r="C36" s="90">
        <v>2</v>
      </c>
      <c r="D36" s="91">
        <v>4</v>
      </c>
      <c r="E36" s="168"/>
      <c r="F36" s="144" t="s">
        <v>89</v>
      </c>
      <c r="G36" s="88">
        <v>1</v>
      </c>
      <c r="H36" s="97">
        <v>2</v>
      </c>
      <c r="I36" s="176"/>
      <c r="J36" s="177"/>
      <c r="K36" s="177"/>
      <c r="L36" s="178"/>
    </row>
    <row r="37" spans="1:21" ht="19.5" customHeight="1">
      <c r="A37" s="185"/>
      <c r="B37" s="141" t="s">
        <v>92</v>
      </c>
      <c r="C37" s="92">
        <v>2</v>
      </c>
      <c r="D37" s="93">
        <v>4</v>
      </c>
      <c r="E37" s="168"/>
      <c r="F37" s="144" t="s">
        <v>91</v>
      </c>
      <c r="G37" s="88">
        <v>4</v>
      </c>
      <c r="H37" s="97">
        <v>8</v>
      </c>
      <c r="I37" s="176"/>
      <c r="J37" s="177"/>
      <c r="K37" s="177"/>
      <c r="L37" s="178"/>
    </row>
    <row r="38" spans="1:21" ht="19.5" customHeight="1" thickBot="1">
      <c r="A38" s="185"/>
      <c r="B38" s="142" t="s">
        <v>94</v>
      </c>
      <c r="C38" s="94">
        <v>3</v>
      </c>
      <c r="D38" s="95">
        <v>4</v>
      </c>
      <c r="E38" s="168"/>
      <c r="F38" s="144" t="s">
        <v>93</v>
      </c>
      <c r="G38" s="88">
        <v>3</v>
      </c>
      <c r="H38" s="97">
        <v>5</v>
      </c>
      <c r="I38" s="176"/>
      <c r="J38" s="177"/>
      <c r="K38" s="177"/>
      <c r="L38" s="178"/>
      <c r="U38" t="s">
        <v>126</v>
      </c>
    </row>
    <row r="39" spans="1:21" ht="19.5" customHeight="1" thickBot="1">
      <c r="A39" s="186"/>
      <c r="B39" s="34" t="s">
        <v>17</v>
      </c>
      <c r="C39" s="15">
        <f>SUM(C33:C38)</f>
        <v>24</v>
      </c>
      <c r="D39" s="35">
        <f>SUM(D33:D38)</f>
        <v>41</v>
      </c>
      <c r="E39" s="169"/>
      <c r="F39" s="147" t="s">
        <v>95</v>
      </c>
      <c r="G39" s="98">
        <v>1</v>
      </c>
      <c r="H39" s="99">
        <v>2</v>
      </c>
      <c r="I39" s="179"/>
      <c r="J39" s="180"/>
      <c r="K39" s="180"/>
      <c r="L39" s="181"/>
    </row>
    <row r="40" spans="1:21" ht="10.5" customHeight="1">
      <c r="I40" s="36"/>
      <c r="J40" s="37"/>
      <c r="K40" s="37"/>
      <c r="L40" s="37"/>
    </row>
    <row r="41" spans="1:21">
      <c r="B41" s="38" t="s">
        <v>97</v>
      </c>
      <c r="C41" s="41">
        <f>C10+C15+C21+C27+C32+C39+G27+G13+G9+K11+K21+K27</f>
        <v>725</v>
      </c>
      <c r="F41" s="127"/>
      <c r="G41" t="s">
        <v>124</v>
      </c>
      <c r="I41" s="39"/>
      <c r="J41" s="40"/>
      <c r="K41" s="40"/>
      <c r="L41" s="40"/>
    </row>
    <row r="42" spans="1:21">
      <c r="B42" s="38" t="s">
        <v>98</v>
      </c>
      <c r="C42" s="41">
        <f>D39+D32+D27+D21+D15+D10+H9+H13+H27+L27+L21+L11</f>
        <v>1293</v>
      </c>
    </row>
    <row r="43" spans="1:21">
      <c r="L43" s="42"/>
    </row>
  </sheetData>
  <mergeCells count="16">
    <mergeCell ref="I29:L39"/>
    <mergeCell ref="I28:J28"/>
    <mergeCell ref="A22:A27"/>
    <mergeCell ref="E27:E39"/>
    <mergeCell ref="A28:A32"/>
    <mergeCell ref="A33:A39"/>
    <mergeCell ref="I22:I27"/>
    <mergeCell ref="A1:L1"/>
    <mergeCell ref="A6:A10"/>
    <mergeCell ref="E6:E9"/>
    <mergeCell ref="E10:E13"/>
    <mergeCell ref="A11:A15"/>
    <mergeCell ref="E14:E26"/>
    <mergeCell ref="A16:A21"/>
    <mergeCell ref="I6:I11"/>
    <mergeCell ref="I12:I21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선교사현황191231기준</vt:lpstr>
      <vt:lpstr>선교사현황191231기준!Print_Area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김영란</dc:creator>
  <cp:lastModifiedBy>win10</cp:lastModifiedBy>
  <cp:lastPrinted>2019-11-26T04:21:20Z</cp:lastPrinted>
  <dcterms:created xsi:type="dcterms:W3CDTF">2019-11-05T01:14:42Z</dcterms:created>
  <dcterms:modified xsi:type="dcterms:W3CDTF">2020-02-21T06:49:48Z</dcterms:modified>
</cp:coreProperties>
</file>